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580" tabRatio="827" activeTab="10"/>
  </bookViews>
  <sheets>
    <sheet name="Ср. балл" sheetId="1" r:id="rId1"/>
    <sheet name="ОіОп-18-1" sheetId="2" r:id="rId2"/>
    <sheet name="ІПЗ-18-1" sheetId="3" r:id="rId3"/>
    <sheet name="КН-18-1" sheetId="4" r:id="rId4"/>
    <sheet name="ОіОп-17-1" sheetId="5" r:id="rId5"/>
    <sheet name="ФБС-17-1" sheetId="6" r:id="rId6"/>
    <sheet name="ІПЗ-17-1" sheetId="7" r:id="rId7"/>
    <sheet name="КН-17-1" sheetId="8" r:id="rId8"/>
    <sheet name="ФБС-16-1" sheetId="9" r:id="rId9"/>
    <sheet name="ОіОп-18-1м" sheetId="10" r:id="rId10"/>
    <sheet name="ФБС-18-1м" sheetId="11" r:id="rId11"/>
  </sheets>
  <definedNames/>
  <calcPr fullCalcOnLoad="1"/>
</workbook>
</file>

<file path=xl/sharedStrings.xml><?xml version="1.0" encoding="utf-8"?>
<sst xmlns="http://schemas.openxmlformats.org/spreadsheetml/2006/main" count="240" uniqueCount="79">
  <si>
    <t>ПІБ</t>
  </si>
  <si>
    <t>Бали рейтингу</t>
  </si>
  <si>
    <t>Оцінка</t>
  </si>
  <si>
    <t>Вища математика</t>
  </si>
  <si>
    <t>Макроекономіка</t>
  </si>
  <si>
    <t>Середній прохідний бал по факультету для груп, де навчається 1 студент за кошти держзамовлення</t>
  </si>
  <si>
    <t>Кредити</t>
  </si>
  <si>
    <t>Всього</t>
  </si>
  <si>
    <t>ОіОп-17-1</t>
  </si>
  <si>
    <t>Філософія</t>
  </si>
  <si>
    <t>Психологія</t>
  </si>
  <si>
    <t>Мікроекономіка</t>
  </si>
  <si>
    <t>Дод.  бали</t>
  </si>
  <si>
    <t>ФБС-17-1</t>
  </si>
  <si>
    <t>Теорія ймовірності і математична статистика</t>
  </si>
  <si>
    <t>ІПЗ-17-1</t>
  </si>
  <si>
    <t>ФБС-16-1</t>
  </si>
  <si>
    <t>КН-17-1</t>
  </si>
  <si>
    <t>Дискретна математика</t>
  </si>
  <si>
    <t>ОіОп-18-1</t>
  </si>
  <si>
    <t>Основи економічної науки</t>
  </si>
  <si>
    <t>Бондар Діана Валеріївна</t>
  </si>
  <si>
    <t>Шкапа Віталій Романович</t>
  </si>
  <si>
    <t>ІПЗ-18-1</t>
  </si>
  <si>
    <t>Основи програмування на С++</t>
  </si>
  <si>
    <t>Ніколаєнко Олександр Володимирович</t>
  </si>
  <si>
    <t>Оніка Едуард Олегович</t>
  </si>
  <si>
    <t>КН-18-1</t>
  </si>
  <si>
    <t>Плахтій Владислав Олександрович</t>
  </si>
  <si>
    <t>Бухгалтерський облік (загальна теорія)</t>
  </si>
  <si>
    <t>Вручинський Антон Віталійович</t>
  </si>
  <si>
    <t>Єгоров Гліб Павлович</t>
  </si>
  <si>
    <t>Іванченко Діана Віталіївна</t>
  </si>
  <si>
    <t>ОіОп-18-1м</t>
  </si>
  <si>
    <t>ФБС-18-1м</t>
  </si>
  <si>
    <t>Середнє значення</t>
  </si>
  <si>
    <t>Історія української державності</t>
  </si>
  <si>
    <t>Бізнес-інформатика</t>
  </si>
  <si>
    <t>Основи економічної науки (к/р)</t>
  </si>
  <si>
    <t>Ігноземна мова (диф. залік)</t>
  </si>
  <si>
    <t>Мазяр Олександр Володимирович</t>
  </si>
  <si>
    <t>Основи технології прогрумування</t>
  </si>
  <si>
    <t>Основи технології прогрумування (к/р)</t>
  </si>
  <si>
    <t>Вища математика (диф. залік)</t>
  </si>
  <si>
    <t>Іноземна мова (диф. залік)</t>
  </si>
  <si>
    <t>Мова С для Ардуіно (диф. залік)</t>
  </si>
  <si>
    <t>Гудим Олександра Олександрівна</t>
  </si>
  <si>
    <t>Науменко Катерина Миколаївна</t>
  </si>
  <si>
    <t>Полякова Олена Олександрівна</t>
  </si>
  <si>
    <t>Іноземна мова</t>
  </si>
  <si>
    <t>Правове регулювання господ. діяльності</t>
  </si>
  <si>
    <t>Публічне адміністрування</t>
  </si>
  <si>
    <t>Бухгалтерський облік (загальна теорія) курсова робота</t>
  </si>
  <si>
    <t>Теорія економічного аналізу (диф. залік)</t>
  </si>
  <si>
    <t>Історія розвитку обліку та контролю  (диф. залік)</t>
  </si>
  <si>
    <t>Гора Максим Юрійович</t>
  </si>
  <si>
    <t>Дмитренко Олексій Кирилович</t>
  </si>
  <si>
    <t>Доброва Марія Сергіївна</t>
  </si>
  <si>
    <t>Технологія Web-програмування (курсова робота)</t>
  </si>
  <si>
    <t>Проектування й реалізація БД (курсова робота)</t>
  </si>
  <si>
    <t>Проектування й реалізація БД</t>
  </si>
  <si>
    <t>Закаблук Анна Дмитрівна</t>
  </si>
  <si>
    <t>Шумаков Дмитро Денисович</t>
  </si>
  <si>
    <t>Інвестування</t>
  </si>
  <si>
    <t>Фінанси</t>
  </si>
  <si>
    <t>Операції банків та небанків. кредитних установ</t>
  </si>
  <si>
    <t>Стратегічний аналіз</t>
  </si>
  <si>
    <t>Фінанси (курсова робота)</t>
  </si>
  <si>
    <t>Гнидюк Маргарита Геннадіївна</t>
  </si>
  <si>
    <t>Обод Людмила Олександрівна</t>
  </si>
  <si>
    <t>Управлінські інформаційні системи</t>
  </si>
  <si>
    <t>Організація облікових систем</t>
  </si>
  <si>
    <t>Організація облікових систем (курсова робота)</t>
  </si>
  <si>
    <t>Система управлінського контролю</t>
  </si>
  <si>
    <t>Арієнчук Анастасія Михайлівна</t>
  </si>
  <si>
    <t>Волошанюк Олександр Юрійович</t>
  </si>
  <si>
    <t>Фінансовий менеджмент</t>
  </si>
  <si>
    <t>Ринок фінансових послуг</t>
  </si>
  <si>
    <t>Фінансовий менеджмент (курсова робота)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</si>
</sst>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2" fontId="6" fillId="36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177" fontId="2" fillId="34" borderId="10" xfId="0" applyNumberFormat="1" applyFont="1" applyFill="1" applyBorder="1" applyAlignment="1">
      <alignment horizontal="center" vertical="center"/>
    </xf>
    <xf numFmtId="177" fontId="2" fillId="35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wrapText="1"/>
    </xf>
    <xf numFmtId="177" fontId="6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/>
    </xf>
    <xf numFmtId="177" fontId="6" fillId="3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"/>
  <sheetViews>
    <sheetView zoomScalePageLayoutView="0" workbookViewId="0" topLeftCell="A1">
      <selection activeCell="A1" sqref="A1:E9"/>
    </sheetView>
  </sheetViews>
  <sheetFormatPr defaultColWidth="9.00390625" defaultRowHeight="12.75"/>
  <cols>
    <col min="1" max="1" width="11.875" style="0" customWidth="1"/>
    <col min="2" max="2" width="22.75390625" style="0" customWidth="1"/>
  </cols>
  <sheetData>
    <row r="2" ht="69" customHeight="1">
      <c r="B2" s="2" t="s">
        <v>5</v>
      </c>
    </row>
    <row r="3" ht="12.75">
      <c r="B3" s="5"/>
    </row>
    <row r="4" spans="1:2" ht="12.75">
      <c r="A4" s="1"/>
      <c r="B4" s="26">
        <f>AVERAGE('ОіОп-18-1'!O9,'ІПЗ-18-1'!K10,'КН-18-1'!Q10,'ОіОп-17-1'!Q10,'ІПЗ-17-1'!M10,'КН-17-1'!M7,'ФБС-16-1'!M9,'ОіОп-18-1м'!Q9,'ФБС-18-1м'!K9)</f>
        <v>82.02816797199044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23"/>
  <sheetViews>
    <sheetView view="pageBreakPreview" zoomScale="130" zoomScaleSheetLayoutView="130" zoomScalePageLayoutView="0" workbookViewId="0" topLeftCell="A3">
      <selection activeCell="A1" sqref="A1:Q16"/>
    </sheetView>
  </sheetViews>
  <sheetFormatPr defaultColWidth="9.00390625" defaultRowHeight="12.75"/>
  <cols>
    <col min="1" max="1" width="17.125" style="12" bestFit="1" customWidth="1"/>
    <col min="2" max="2" width="5.75390625" style="12" bestFit="1" customWidth="1"/>
    <col min="3" max="3" width="6.75390625" style="12" bestFit="1" customWidth="1"/>
    <col min="4" max="4" width="5.75390625" style="12" bestFit="1" customWidth="1"/>
    <col min="5" max="5" width="6.75390625" style="12" bestFit="1" customWidth="1"/>
    <col min="6" max="6" width="6.375" style="12" bestFit="1" customWidth="1"/>
    <col min="7" max="7" width="6.75390625" style="12" bestFit="1" customWidth="1"/>
    <col min="8" max="8" width="5.75390625" style="12" bestFit="1" customWidth="1"/>
    <col min="9" max="9" width="6.75390625" style="12" bestFit="1" customWidth="1"/>
    <col min="10" max="10" width="5.75390625" style="12" bestFit="1" customWidth="1"/>
    <col min="11" max="11" width="6.75390625" style="12" bestFit="1" customWidth="1"/>
    <col min="12" max="12" width="5.75390625" style="12" bestFit="1" customWidth="1"/>
    <col min="13" max="13" width="6.75390625" style="12" bestFit="1" customWidth="1"/>
    <col min="14" max="14" width="5.75390625" style="12" bestFit="1" customWidth="1"/>
    <col min="15" max="15" width="6.75390625" style="12" bestFit="1" customWidth="1"/>
    <col min="16" max="16" width="6.375" style="12" customWidth="1"/>
    <col min="17" max="16384" width="9.125" style="12" customWidth="1"/>
  </cols>
  <sheetData>
    <row r="2" spans="1:17" ht="18.75">
      <c r="A2" s="34" t="s">
        <v>33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4" spans="1:18" s="14" customFormat="1" ht="11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</row>
    <row r="5" spans="1:18" ht="70.5" customHeight="1">
      <c r="A5" s="40" t="s">
        <v>0</v>
      </c>
      <c r="B5" s="42" t="s">
        <v>70</v>
      </c>
      <c r="C5" s="42"/>
      <c r="D5" s="42" t="s">
        <v>71</v>
      </c>
      <c r="E5" s="42"/>
      <c r="F5" s="42" t="s">
        <v>72</v>
      </c>
      <c r="G5" s="42"/>
      <c r="H5" s="41" t="s">
        <v>73</v>
      </c>
      <c r="I5" s="41"/>
      <c r="J5" s="41"/>
      <c r="K5" s="41"/>
      <c r="L5" s="41"/>
      <c r="M5" s="41"/>
      <c r="N5" s="41"/>
      <c r="O5" s="41"/>
      <c r="P5" s="41" t="s">
        <v>12</v>
      </c>
      <c r="Q5" s="41" t="s">
        <v>1</v>
      </c>
      <c r="R5" s="16"/>
    </row>
    <row r="6" spans="1:18" ht="15.75" customHeight="1">
      <c r="A6" s="40"/>
      <c r="B6" s="15" t="s">
        <v>2</v>
      </c>
      <c r="C6" s="15" t="s">
        <v>6</v>
      </c>
      <c r="D6" s="15" t="s">
        <v>2</v>
      </c>
      <c r="E6" s="15" t="s">
        <v>6</v>
      </c>
      <c r="F6" s="15" t="s">
        <v>2</v>
      </c>
      <c r="G6" s="15" t="s">
        <v>6</v>
      </c>
      <c r="H6" s="15" t="s">
        <v>2</v>
      </c>
      <c r="I6" s="15" t="s">
        <v>6</v>
      </c>
      <c r="J6" s="15" t="s">
        <v>2</v>
      </c>
      <c r="K6" s="15" t="s">
        <v>6</v>
      </c>
      <c r="L6" s="15" t="s">
        <v>2</v>
      </c>
      <c r="M6" s="15" t="s">
        <v>6</v>
      </c>
      <c r="N6" s="15" t="s">
        <v>2</v>
      </c>
      <c r="O6" s="15" t="s">
        <v>6</v>
      </c>
      <c r="P6" s="41"/>
      <c r="Q6" s="41"/>
      <c r="R6" s="17"/>
    </row>
    <row r="7" spans="1:18" s="18" customFormat="1" ht="25.5">
      <c r="A7" s="25" t="s">
        <v>68</v>
      </c>
      <c r="B7" s="23">
        <v>93</v>
      </c>
      <c r="C7" s="23">
        <v>3</v>
      </c>
      <c r="D7" s="23">
        <v>100</v>
      </c>
      <c r="E7" s="23">
        <v>6</v>
      </c>
      <c r="F7" s="23">
        <v>90</v>
      </c>
      <c r="G7" s="23">
        <v>1</v>
      </c>
      <c r="H7" s="20">
        <v>100</v>
      </c>
      <c r="I7" s="20">
        <v>5</v>
      </c>
      <c r="J7" s="20"/>
      <c r="K7" s="20"/>
      <c r="L7" s="20"/>
      <c r="M7" s="20"/>
      <c r="N7" s="20"/>
      <c r="O7" s="20"/>
      <c r="P7" s="20">
        <v>4</v>
      </c>
      <c r="Q7" s="29">
        <f>90*(B7*C7+D7*E7+F7*G7+H7*I7+J7*K7+L7*M7+N7*O7)/((C7+E7+G7+I7+K7+M7+O7)*100)+P7</f>
        <v>92.14</v>
      </c>
      <c r="R7" s="17"/>
    </row>
    <row r="8" spans="1:18" ht="25.5">
      <c r="A8" s="24" t="s">
        <v>69</v>
      </c>
      <c r="B8" s="8">
        <v>98</v>
      </c>
      <c r="C8" s="8">
        <v>3</v>
      </c>
      <c r="D8" s="8">
        <v>90</v>
      </c>
      <c r="E8" s="8">
        <v>6</v>
      </c>
      <c r="F8" s="8">
        <v>92</v>
      </c>
      <c r="G8" s="8">
        <v>1</v>
      </c>
      <c r="H8" s="7">
        <v>90</v>
      </c>
      <c r="I8" s="7">
        <v>5</v>
      </c>
      <c r="J8" s="7"/>
      <c r="K8" s="7"/>
      <c r="L8" s="7"/>
      <c r="M8" s="7"/>
      <c r="N8" s="7"/>
      <c r="O8" s="7"/>
      <c r="P8" s="7"/>
      <c r="Q8" s="30">
        <f>90*(B8*C8+D8*E8+F8*G8+H8*I8+J8*K8+L8*M8+N8*O8)/((C8+E8+G8+I8+K8+M8+O8)*100)+P8</f>
        <v>82.56</v>
      </c>
      <c r="R8" s="16"/>
    </row>
    <row r="9" spans="1:18" ht="12.75">
      <c r="A9" s="27" t="s">
        <v>35</v>
      </c>
      <c r="B9" s="6"/>
      <c r="C9" s="6"/>
      <c r="D9" s="6"/>
      <c r="E9" s="6"/>
      <c r="F9" s="6"/>
      <c r="G9" s="6"/>
      <c r="H9" s="7"/>
      <c r="I9" s="7"/>
      <c r="J9" s="7"/>
      <c r="K9" s="7"/>
      <c r="L9" s="7"/>
      <c r="M9" s="7"/>
      <c r="N9" s="7"/>
      <c r="O9" s="7"/>
      <c r="P9" s="7"/>
      <c r="Q9" s="31">
        <f>AVERAGE(Q7:Q8)</f>
        <v>87.35</v>
      </c>
      <c r="R9" s="16"/>
    </row>
    <row r="10" spans="1:18" ht="12" customHeight="1">
      <c r="A10" s="6"/>
      <c r="B10" s="6"/>
      <c r="C10" s="6"/>
      <c r="D10" s="6"/>
      <c r="E10" s="6"/>
      <c r="F10" s="6"/>
      <c r="G10" s="6"/>
      <c r="H10" s="7"/>
      <c r="I10" s="7"/>
      <c r="J10" s="7"/>
      <c r="K10" s="7"/>
      <c r="L10" s="7"/>
      <c r="M10" s="7"/>
      <c r="N10" s="7"/>
      <c r="O10" s="7"/>
      <c r="P10" s="7"/>
      <c r="Q10" s="8"/>
      <c r="R10" s="16"/>
    </row>
    <row r="11" spans="1:18" ht="12.75">
      <c r="A11" s="6"/>
      <c r="B11" s="6"/>
      <c r="C11" s="6"/>
      <c r="D11" s="6"/>
      <c r="E11" s="6"/>
      <c r="F11" s="6"/>
      <c r="G11" s="6"/>
      <c r="H11" s="7"/>
      <c r="I11" s="7"/>
      <c r="J11" s="7"/>
      <c r="K11" s="7"/>
      <c r="L11" s="7"/>
      <c r="M11" s="7"/>
      <c r="N11" s="7"/>
      <c r="O11" s="7"/>
      <c r="P11" s="7"/>
      <c r="Q11" s="8"/>
      <c r="R11" s="16"/>
    </row>
    <row r="12" spans="1:18" ht="12.75">
      <c r="A12" s="6"/>
      <c r="B12" s="6"/>
      <c r="C12" s="6"/>
      <c r="D12" s="6"/>
      <c r="E12" s="6"/>
      <c r="F12" s="6"/>
      <c r="G12" s="6"/>
      <c r="H12" s="7"/>
      <c r="I12" s="7"/>
      <c r="J12" s="7"/>
      <c r="K12" s="7"/>
      <c r="L12" s="7"/>
      <c r="M12" s="7"/>
      <c r="N12" s="7"/>
      <c r="O12" s="7"/>
      <c r="P12" s="7"/>
      <c r="Q12" s="8"/>
      <c r="R12" s="16"/>
    </row>
    <row r="13" spans="1:18" ht="12.75">
      <c r="A13" s="6"/>
      <c r="B13" s="6"/>
      <c r="C13" s="6"/>
      <c r="D13" s="6"/>
      <c r="E13" s="6"/>
      <c r="F13" s="6"/>
      <c r="G13" s="6"/>
      <c r="H13" s="7"/>
      <c r="I13" s="7"/>
      <c r="J13" s="7"/>
      <c r="K13" s="7"/>
      <c r="L13" s="7"/>
      <c r="M13" s="7"/>
      <c r="N13" s="7"/>
      <c r="O13" s="7"/>
      <c r="P13" s="7"/>
      <c r="Q13" s="8"/>
      <c r="R13" s="16"/>
    </row>
    <row r="14" spans="1:18" ht="12.75">
      <c r="A14" s="6"/>
      <c r="B14" s="6"/>
      <c r="C14" s="6"/>
      <c r="D14" s="6"/>
      <c r="E14" s="6"/>
      <c r="F14" s="6"/>
      <c r="G14" s="6"/>
      <c r="H14" s="7"/>
      <c r="I14" s="7"/>
      <c r="J14" s="7"/>
      <c r="K14" s="7"/>
      <c r="L14" s="7"/>
      <c r="M14" s="7"/>
      <c r="N14" s="7"/>
      <c r="O14" s="7"/>
      <c r="P14" s="7"/>
      <c r="Q14" s="8"/>
      <c r="R14" s="16"/>
    </row>
    <row r="15" spans="1:18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6"/>
    </row>
    <row r="16" spans="1:18" ht="12.75">
      <c r="A16" s="9" t="s">
        <v>7</v>
      </c>
      <c r="B16" s="9">
        <v>2</v>
      </c>
      <c r="C16" s="9">
        <f>B16*0.43</f>
        <v>0.86</v>
      </c>
      <c r="D16" s="9"/>
      <c r="E16" s="9"/>
      <c r="F16" s="9"/>
      <c r="G16" s="9"/>
      <c r="H16" s="19"/>
      <c r="I16" s="19"/>
      <c r="J16" s="9"/>
      <c r="K16" s="9"/>
      <c r="L16" s="9"/>
      <c r="M16" s="9"/>
      <c r="N16" s="9"/>
      <c r="O16" s="9"/>
      <c r="P16" s="9"/>
      <c r="Q16" s="9"/>
      <c r="R16" s="16"/>
    </row>
    <row r="17" spans="1:18" ht="11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1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1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1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1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1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1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</sheetData>
  <sheetProtection/>
  <mergeCells count="11">
    <mergeCell ref="F5:G5"/>
    <mergeCell ref="A2:Q2"/>
    <mergeCell ref="A5:A6"/>
    <mergeCell ref="H5:I5"/>
    <mergeCell ref="J5:K5"/>
    <mergeCell ref="L5:M5"/>
    <mergeCell ref="Q5:Q6"/>
    <mergeCell ref="N5:O5"/>
    <mergeCell ref="P5:P6"/>
    <mergeCell ref="B5:C5"/>
    <mergeCell ref="D5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23"/>
  <sheetViews>
    <sheetView tabSelected="1" view="pageBreakPreview" zoomScale="130" zoomScaleSheetLayoutView="130" zoomScalePageLayoutView="0" workbookViewId="0" topLeftCell="A4">
      <selection activeCell="A1" sqref="A1:K16"/>
    </sheetView>
  </sheetViews>
  <sheetFormatPr defaultColWidth="9.00390625" defaultRowHeight="12.75"/>
  <cols>
    <col min="1" max="1" width="17.125" style="0" bestFit="1" customWidth="1"/>
    <col min="2" max="2" width="6.375" style="0" customWidth="1"/>
    <col min="3" max="3" width="7.625" style="0" bestFit="1" customWidth="1"/>
    <col min="4" max="4" width="6.75390625" style="0" customWidth="1"/>
    <col min="5" max="5" width="8.75390625" style="0" customWidth="1"/>
    <col min="6" max="6" width="6.875" style="0" customWidth="1"/>
    <col min="7" max="7" width="7.00390625" style="0" customWidth="1"/>
    <col min="8" max="8" width="6.625" style="0" customWidth="1"/>
    <col min="9" max="9" width="7.625" style="0" bestFit="1" customWidth="1"/>
    <col min="10" max="10" width="6.375" style="0" customWidth="1"/>
  </cols>
  <sheetData>
    <row r="2" spans="1:11" ht="18.75">
      <c r="A2" s="34" t="s">
        <v>34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4" spans="1:12" s="1" customFormat="1" ht="12.75">
      <c r="A4"/>
      <c r="B4"/>
      <c r="C4"/>
      <c r="D4"/>
      <c r="E4"/>
      <c r="F4"/>
      <c r="G4"/>
      <c r="H4"/>
      <c r="I4"/>
      <c r="J4"/>
      <c r="K4"/>
      <c r="L4" s="2"/>
    </row>
    <row r="5" spans="1:12" ht="66" customHeight="1">
      <c r="A5" s="35" t="s">
        <v>0</v>
      </c>
      <c r="B5" s="36" t="s">
        <v>76</v>
      </c>
      <c r="C5" s="36"/>
      <c r="D5" s="36" t="s">
        <v>70</v>
      </c>
      <c r="E5" s="36"/>
      <c r="F5" s="36" t="s">
        <v>77</v>
      </c>
      <c r="G5" s="36"/>
      <c r="H5" s="36" t="s">
        <v>78</v>
      </c>
      <c r="I5" s="36"/>
      <c r="J5" s="36" t="s">
        <v>12</v>
      </c>
      <c r="K5" s="36" t="s">
        <v>1</v>
      </c>
      <c r="L5" s="3"/>
    </row>
    <row r="6" spans="1:12" ht="15.75" customHeight="1">
      <c r="A6" s="35"/>
      <c r="B6" s="10" t="s">
        <v>2</v>
      </c>
      <c r="C6" s="10" t="s">
        <v>6</v>
      </c>
      <c r="D6" s="10" t="s">
        <v>2</v>
      </c>
      <c r="E6" s="10" t="s">
        <v>6</v>
      </c>
      <c r="F6" s="10" t="s">
        <v>2</v>
      </c>
      <c r="G6" s="10" t="s">
        <v>6</v>
      </c>
      <c r="H6" s="10" t="s">
        <v>2</v>
      </c>
      <c r="I6" s="10" t="s">
        <v>6</v>
      </c>
      <c r="J6" s="36"/>
      <c r="K6" s="36"/>
      <c r="L6" s="5"/>
    </row>
    <row r="7" spans="1:12" s="11" customFormat="1" ht="25.5">
      <c r="A7" s="25" t="s">
        <v>74</v>
      </c>
      <c r="B7" s="20">
        <v>98</v>
      </c>
      <c r="C7" s="20">
        <v>6</v>
      </c>
      <c r="D7" s="20">
        <v>98</v>
      </c>
      <c r="E7" s="20">
        <v>3</v>
      </c>
      <c r="F7" s="20">
        <v>100</v>
      </c>
      <c r="G7" s="20">
        <v>5</v>
      </c>
      <c r="H7" s="20">
        <v>100</v>
      </c>
      <c r="I7" s="20">
        <v>1</v>
      </c>
      <c r="J7" s="20">
        <v>9</v>
      </c>
      <c r="K7" s="29">
        <f>90*(B7*C7+D7*E7+F7*G7+H7*I7)/((C7+E7+G7+I7)*100)+J7</f>
        <v>97.92</v>
      </c>
      <c r="L7" s="5"/>
    </row>
    <row r="8" spans="1:12" ht="38.25">
      <c r="A8" s="32" t="s">
        <v>75</v>
      </c>
      <c r="B8" s="21">
        <v>100</v>
      </c>
      <c r="C8" s="21">
        <v>6</v>
      </c>
      <c r="D8" s="21">
        <v>92</v>
      </c>
      <c r="E8" s="21">
        <v>3</v>
      </c>
      <c r="F8" s="21">
        <v>100</v>
      </c>
      <c r="G8" s="21">
        <v>5</v>
      </c>
      <c r="H8" s="21">
        <v>98</v>
      </c>
      <c r="I8" s="21">
        <v>1</v>
      </c>
      <c r="J8" s="21"/>
      <c r="K8" s="30">
        <f>90*(B8*C8+D8*E8+F8*G8+H8*I8)/((C8+E8+G8+I8)*100)+J8</f>
        <v>88.44</v>
      </c>
      <c r="L8" s="3"/>
    </row>
    <row r="9" spans="1:12" ht="12.75">
      <c r="A9" s="27" t="s">
        <v>35</v>
      </c>
      <c r="B9" s="21"/>
      <c r="C9" s="21"/>
      <c r="D9" s="21"/>
      <c r="E9" s="21"/>
      <c r="F9" s="21"/>
      <c r="G9" s="21"/>
      <c r="H9" s="21"/>
      <c r="I9" s="21"/>
      <c r="J9" s="21"/>
      <c r="K9" s="44">
        <f>AVERAGE(K7:K8)</f>
        <v>93.18</v>
      </c>
      <c r="L9" s="3"/>
    </row>
    <row r="10" spans="1:12" ht="12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8"/>
      <c r="L10" s="3"/>
    </row>
    <row r="11" spans="1:12" ht="12.75">
      <c r="A11" s="6"/>
      <c r="B11" s="7"/>
      <c r="C11" s="7"/>
      <c r="D11" s="7"/>
      <c r="E11" s="7"/>
      <c r="F11" s="7"/>
      <c r="G11" s="7"/>
      <c r="H11" s="7"/>
      <c r="I11" s="7"/>
      <c r="J11" s="7"/>
      <c r="K11" s="8"/>
      <c r="L11" s="3"/>
    </row>
    <row r="12" spans="1:12" ht="12.75">
      <c r="A12" s="6"/>
      <c r="B12" s="7"/>
      <c r="C12" s="7"/>
      <c r="D12" s="7"/>
      <c r="E12" s="7"/>
      <c r="F12" s="7"/>
      <c r="G12" s="7"/>
      <c r="H12" s="7"/>
      <c r="I12" s="7"/>
      <c r="J12" s="7"/>
      <c r="K12" s="8"/>
      <c r="L12" s="3"/>
    </row>
    <row r="13" spans="1:12" ht="12.75">
      <c r="A13" s="6"/>
      <c r="B13" s="7"/>
      <c r="C13" s="7"/>
      <c r="D13" s="7"/>
      <c r="E13" s="7"/>
      <c r="F13" s="7"/>
      <c r="G13" s="7"/>
      <c r="H13" s="7"/>
      <c r="I13" s="7"/>
      <c r="J13" s="7"/>
      <c r="K13" s="8"/>
      <c r="L13" s="3"/>
    </row>
    <row r="14" spans="1:12" ht="12.75">
      <c r="A14" s="6"/>
      <c r="B14" s="7"/>
      <c r="C14" s="7"/>
      <c r="D14" s="7"/>
      <c r="E14" s="7"/>
      <c r="F14" s="7"/>
      <c r="G14" s="7"/>
      <c r="H14" s="7"/>
      <c r="I14" s="7"/>
      <c r="J14" s="7"/>
      <c r="K14" s="8"/>
      <c r="L14" s="3"/>
    </row>
    <row r="15" spans="1:12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3"/>
    </row>
    <row r="16" spans="1:12" ht="12.75">
      <c r="A16" s="9" t="s">
        <v>7</v>
      </c>
      <c r="B16" s="9">
        <v>2</v>
      </c>
      <c r="C16" s="9">
        <f>B16*0.43</f>
        <v>0.86</v>
      </c>
      <c r="D16" s="9"/>
      <c r="E16" s="9"/>
      <c r="F16" s="9"/>
      <c r="G16" s="9"/>
      <c r="H16" s="9"/>
      <c r="I16" s="9"/>
      <c r="J16" s="9"/>
      <c r="K16" s="9"/>
      <c r="L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</sheetData>
  <sheetProtection/>
  <mergeCells count="8">
    <mergeCell ref="A2:K2"/>
    <mergeCell ref="A5:A6"/>
    <mergeCell ref="B5:C5"/>
    <mergeCell ref="D5:E5"/>
    <mergeCell ref="F5:G5"/>
    <mergeCell ref="K5:K6"/>
    <mergeCell ref="H5:I5"/>
    <mergeCell ref="J5:J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8"/>
  <sheetViews>
    <sheetView zoomScalePageLayoutView="0" workbookViewId="0" topLeftCell="A1">
      <selection activeCell="A1" sqref="A1:O11"/>
    </sheetView>
  </sheetViews>
  <sheetFormatPr defaultColWidth="9.00390625" defaultRowHeight="12.75"/>
  <cols>
    <col min="1" max="1" width="15.875" style="0" customWidth="1"/>
    <col min="2" max="2" width="6.375" style="0" customWidth="1"/>
    <col min="3" max="3" width="7.625" style="0" bestFit="1" customWidth="1"/>
    <col min="4" max="4" width="6.75390625" style="0" customWidth="1"/>
    <col min="5" max="5" width="7.125" style="0" customWidth="1"/>
    <col min="6" max="6" width="6.875" style="0" customWidth="1"/>
    <col min="7" max="11" width="7.00390625" style="0" customWidth="1"/>
    <col min="12" max="12" width="6.625" style="0" customWidth="1"/>
    <col min="13" max="13" width="7.625" style="0" bestFit="1" customWidth="1"/>
    <col min="14" max="14" width="6.375" style="0" customWidth="1"/>
    <col min="15" max="15" width="11.875" style="0" bestFit="1" customWidth="1"/>
  </cols>
  <sheetData>
    <row r="2" spans="1:15" ht="18.75">
      <c r="A2" s="34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4" spans="1:16" s="1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 s="2"/>
    </row>
    <row r="5" spans="1:16" ht="52.5" customHeight="1">
      <c r="A5" s="35" t="s">
        <v>0</v>
      </c>
      <c r="B5" s="36" t="s">
        <v>20</v>
      </c>
      <c r="C5" s="36"/>
      <c r="D5" s="36" t="s">
        <v>3</v>
      </c>
      <c r="E5" s="36"/>
      <c r="F5" s="36" t="s">
        <v>36</v>
      </c>
      <c r="G5" s="36"/>
      <c r="H5" s="37" t="s">
        <v>39</v>
      </c>
      <c r="I5" s="38"/>
      <c r="J5" s="36" t="s">
        <v>37</v>
      </c>
      <c r="K5" s="36"/>
      <c r="L5" s="36" t="s">
        <v>38</v>
      </c>
      <c r="M5" s="36"/>
      <c r="N5" s="36" t="s">
        <v>12</v>
      </c>
      <c r="O5" s="36" t="s">
        <v>1</v>
      </c>
      <c r="P5" s="3"/>
    </row>
    <row r="6" spans="1:16" ht="15.75" customHeight="1">
      <c r="A6" s="35"/>
      <c r="B6" s="10" t="s">
        <v>2</v>
      </c>
      <c r="C6" s="10" t="s">
        <v>6</v>
      </c>
      <c r="D6" s="10" t="s">
        <v>2</v>
      </c>
      <c r="E6" s="10" t="s">
        <v>6</v>
      </c>
      <c r="F6" s="10" t="s">
        <v>2</v>
      </c>
      <c r="G6" s="10" t="s">
        <v>6</v>
      </c>
      <c r="H6" s="10" t="s">
        <v>2</v>
      </c>
      <c r="I6" s="10" t="s">
        <v>6</v>
      </c>
      <c r="J6" s="10" t="s">
        <v>2</v>
      </c>
      <c r="K6" s="10" t="s">
        <v>6</v>
      </c>
      <c r="L6" s="10" t="s">
        <v>2</v>
      </c>
      <c r="M6" s="10" t="s">
        <v>6</v>
      </c>
      <c r="N6" s="36"/>
      <c r="O6" s="36"/>
      <c r="P6" s="5"/>
    </row>
    <row r="7" spans="1:16" s="11" customFormat="1" ht="25.5">
      <c r="A7" s="24" t="s">
        <v>21</v>
      </c>
      <c r="B7" s="8">
        <v>78</v>
      </c>
      <c r="C7" s="8">
        <v>4</v>
      </c>
      <c r="D7" s="8">
        <v>79</v>
      </c>
      <c r="E7" s="8">
        <v>5</v>
      </c>
      <c r="F7" s="8">
        <v>83</v>
      </c>
      <c r="G7" s="8">
        <v>5</v>
      </c>
      <c r="H7" s="8">
        <v>72</v>
      </c>
      <c r="I7" s="8">
        <v>3</v>
      </c>
      <c r="J7" s="8">
        <v>88</v>
      </c>
      <c r="K7" s="8">
        <v>5</v>
      </c>
      <c r="L7" s="8">
        <v>60</v>
      </c>
      <c r="M7" s="8">
        <v>1</v>
      </c>
      <c r="N7" s="8"/>
      <c r="O7" s="31">
        <f>90*(B7*C7+D7*E7+F7*G7+L7*M7+H7*I7+J7*K7)/((C7+E7+G7+M7+I7+K7)*100)+N7</f>
        <v>71.92173913043479</v>
      </c>
      <c r="P7" s="5"/>
    </row>
    <row r="8" spans="1:16" s="11" customFormat="1" ht="25.5">
      <c r="A8" s="25" t="s">
        <v>22</v>
      </c>
      <c r="B8" s="23">
        <v>85</v>
      </c>
      <c r="C8" s="23">
        <v>4</v>
      </c>
      <c r="D8" s="23">
        <v>85</v>
      </c>
      <c r="E8" s="23">
        <v>5</v>
      </c>
      <c r="F8" s="23">
        <v>79</v>
      </c>
      <c r="G8" s="23">
        <v>5</v>
      </c>
      <c r="H8" s="23">
        <v>64</v>
      </c>
      <c r="I8" s="23">
        <v>3</v>
      </c>
      <c r="J8" s="23">
        <v>88</v>
      </c>
      <c r="K8" s="23">
        <v>5</v>
      </c>
      <c r="L8" s="23">
        <v>75</v>
      </c>
      <c r="M8" s="23">
        <v>1</v>
      </c>
      <c r="N8" s="23">
        <v>4</v>
      </c>
      <c r="O8" s="29">
        <f>90*(B8*C8+D8*E8+F8*G8+L8*M8+H8*I8+J8*K8)/((C8+E8+G8+M8+I8+K8)*100)+N8</f>
        <v>77.05652173913043</v>
      </c>
      <c r="P8" s="5"/>
    </row>
    <row r="9" spans="1:16" ht="12.75">
      <c r="A9" s="27" t="s">
        <v>35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43">
        <f>AVERAGE(O7:O8)</f>
        <v>74.48913043478261</v>
      </c>
      <c r="P9" s="3"/>
    </row>
    <row r="10" spans="1:16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3"/>
    </row>
    <row r="11" spans="1:16" ht="12.75">
      <c r="A11" s="9" t="s">
        <v>7</v>
      </c>
      <c r="B11" s="9">
        <v>2</v>
      </c>
      <c r="C11" s="9">
        <f>B11*0.43</f>
        <v>0.86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</row>
    <row r="12" spans="1:1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</sheetData>
  <sheetProtection/>
  <mergeCells count="10">
    <mergeCell ref="A2:O2"/>
    <mergeCell ref="A5:A6"/>
    <mergeCell ref="B5:C5"/>
    <mergeCell ref="D5:E5"/>
    <mergeCell ref="F5:G5"/>
    <mergeCell ref="L5:M5"/>
    <mergeCell ref="N5:N6"/>
    <mergeCell ref="O5:O6"/>
    <mergeCell ref="J5:K5"/>
    <mergeCell ref="H5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9"/>
  <sheetViews>
    <sheetView zoomScalePageLayoutView="0" workbookViewId="0" topLeftCell="A1">
      <selection activeCell="A1" sqref="A1:K12"/>
    </sheetView>
  </sheetViews>
  <sheetFormatPr defaultColWidth="9.00390625" defaultRowHeight="12.75"/>
  <cols>
    <col min="1" max="1" width="15.875" style="0" customWidth="1"/>
    <col min="2" max="2" width="6.375" style="0" customWidth="1"/>
    <col min="3" max="3" width="7.625" style="0" bestFit="1" customWidth="1"/>
    <col min="4" max="4" width="6.75390625" style="0" customWidth="1"/>
    <col min="5" max="5" width="7.125" style="0" customWidth="1"/>
    <col min="6" max="6" width="6.875" style="0" customWidth="1"/>
    <col min="7" max="7" width="7.00390625" style="0" customWidth="1"/>
    <col min="8" max="8" width="6.625" style="0" customWidth="1"/>
    <col min="9" max="9" width="7.625" style="0" bestFit="1" customWidth="1"/>
    <col min="10" max="10" width="6.375" style="0" customWidth="1"/>
    <col min="11" max="11" width="11.875" style="0" bestFit="1" customWidth="1"/>
  </cols>
  <sheetData>
    <row r="2" spans="1:11" ht="18.75">
      <c r="A2" s="34" t="s">
        <v>23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4" spans="1:12" s="1" customFormat="1" ht="6.75" customHeight="1">
      <c r="A4"/>
      <c r="B4"/>
      <c r="C4"/>
      <c r="D4"/>
      <c r="E4"/>
      <c r="F4"/>
      <c r="G4"/>
      <c r="H4"/>
      <c r="I4"/>
      <c r="J4"/>
      <c r="K4"/>
      <c r="L4" s="2"/>
    </row>
    <row r="5" spans="1:12" ht="52.5" customHeight="1">
      <c r="A5" s="35" t="s">
        <v>0</v>
      </c>
      <c r="B5" s="36" t="s">
        <v>24</v>
      </c>
      <c r="C5" s="36"/>
      <c r="D5" s="36" t="s">
        <v>3</v>
      </c>
      <c r="E5" s="36"/>
      <c r="F5" s="36" t="s">
        <v>36</v>
      </c>
      <c r="G5" s="36"/>
      <c r="H5" s="37" t="s">
        <v>39</v>
      </c>
      <c r="I5" s="38"/>
      <c r="J5" s="36" t="s">
        <v>12</v>
      </c>
      <c r="K5" s="36" t="s">
        <v>1</v>
      </c>
      <c r="L5" s="3"/>
    </row>
    <row r="6" spans="1:12" ht="15.75" customHeight="1">
      <c r="A6" s="35"/>
      <c r="B6" s="10" t="s">
        <v>2</v>
      </c>
      <c r="C6" s="10" t="s">
        <v>6</v>
      </c>
      <c r="D6" s="10" t="s">
        <v>2</v>
      </c>
      <c r="E6" s="10" t="s">
        <v>6</v>
      </c>
      <c r="F6" s="10" t="s">
        <v>2</v>
      </c>
      <c r="G6" s="10" t="s">
        <v>6</v>
      </c>
      <c r="H6" s="10" t="s">
        <v>2</v>
      </c>
      <c r="I6" s="10" t="s">
        <v>6</v>
      </c>
      <c r="J6" s="36"/>
      <c r="K6" s="36"/>
      <c r="L6" s="5"/>
    </row>
    <row r="7" spans="1:12" s="11" customFormat="1" ht="38.25">
      <c r="A7" s="25" t="s">
        <v>25</v>
      </c>
      <c r="B7" s="23">
        <v>89</v>
      </c>
      <c r="C7" s="23">
        <v>5</v>
      </c>
      <c r="D7" s="23">
        <v>77</v>
      </c>
      <c r="E7" s="23">
        <v>5</v>
      </c>
      <c r="F7" s="23">
        <v>70</v>
      </c>
      <c r="G7" s="23">
        <v>5</v>
      </c>
      <c r="H7" s="23">
        <v>78</v>
      </c>
      <c r="I7" s="23">
        <v>3</v>
      </c>
      <c r="J7" s="20"/>
      <c r="K7" s="29">
        <f>90*(B7*C7+D7*E7+F7*G7+H7*I7)/((C7+E7+G7+I7)*100)+J7</f>
        <v>70.7</v>
      </c>
      <c r="L7" s="5"/>
    </row>
    <row r="8" spans="1:12" s="11" customFormat="1" ht="25.5">
      <c r="A8" s="32" t="s">
        <v>26</v>
      </c>
      <c r="B8" s="22">
        <v>86</v>
      </c>
      <c r="C8" s="22">
        <v>5</v>
      </c>
      <c r="D8" s="22">
        <v>64</v>
      </c>
      <c r="E8" s="22">
        <v>5</v>
      </c>
      <c r="F8" s="22">
        <v>69</v>
      </c>
      <c r="G8" s="22">
        <v>5</v>
      </c>
      <c r="H8" s="22">
        <v>66</v>
      </c>
      <c r="I8" s="22">
        <v>3</v>
      </c>
      <c r="J8" s="21"/>
      <c r="K8" s="30">
        <f>90*(B8*C8+D8*E8+F8*G8+H8*I8)/((C8+E8+G8+I8)*100)+J8</f>
        <v>64.65</v>
      </c>
      <c r="L8" s="5"/>
    </row>
    <row r="9" spans="1:12" s="11" customFormat="1" ht="25.5">
      <c r="A9" s="32" t="s">
        <v>40</v>
      </c>
      <c r="B9" s="22">
        <v>76</v>
      </c>
      <c r="C9" s="22">
        <v>5</v>
      </c>
      <c r="D9" s="22">
        <v>68</v>
      </c>
      <c r="E9" s="22">
        <v>5</v>
      </c>
      <c r="F9" s="22">
        <v>73</v>
      </c>
      <c r="G9" s="22">
        <v>5</v>
      </c>
      <c r="H9" s="22">
        <v>60</v>
      </c>
      <c r="I9" s="22">
        <v>3</v>
      </c>
      <c r="J9" s="21"/>
      <c r="K9" s="30">
        <f>90*(B9*C9+D9*E9+F9*G9+H9*I9)/((C9+E9+G9+I9)*100)+J9</f>
        <v>63.25</v>
      </c>
      <c r="L9" s="5"/>
    </row>
    <row r="10" spans="1:12" ht="12.75">
      <c r="A10" s="27" t="s">
        <v>35</v>
      </c>
      <c r="B10" s="7"/>
      <c r="C10" s="7"/>
      <c r="D10" s="7"/>
      <c r="E10" s="7"/>
      <c r="F10" s="7"/>
      <c r="G10" s="7"/>
      <c r="H10" s="7"/>
      <c r="I10" s="7"/>
      <c r="J10" s="7"/>
      <c r="K10" s="28">
        <f>AVERAGE(K7:K8)</f>
        <v>67.67500000000001</v>
      </c>
      <c r="L10" s="3"/>
    </row>
    <row r="11" spans="1:12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3"/>
    </row>
    <row r="12" spans="1:12" ht="12.75">
      <c r="A12" s="9" t="s">
        <v>7</v>
      </c>
      <c r="B12" s="9">
        <v>3</v>
      </c>
      <c r="C12" s="9">
        <f>B12*0.43</f>
        <v>1.29</v>
      </c>
      <c r="D12" s="9"/>
      <c r="E12" s="9"/>
      <c r="F12" s="9"/>
      <c r="G12" s="9"/>
      <c r="H12" s="9"/>
      <c r="I12" s="9"/>
      <c r="J12" s="9"/>
      <c r="K12" s="9"/>
      <c r="L12" s="3"/>
    </row>
    <row r="13" spans="1:1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</sheetData>
  <sheetProtection/>
  <mergeCells count="8">
    <mergeCell ref="A2:K2"/>
    <mergeCell ref="A5:A6"/>
    <mergeCell ref="B5:C5"/>
    <mergeCell ref="D5:E5"/>
    <mergeCell ref="F5:G5"/>
    <mergeCell ref="H5:I5"/>
    <mergeCell ref="J5:J6"/>
    <mergeCell ref="K5:K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1" sqref="A1:Q11"/>
    </sheetView>
  </sheetViews>
  <sheetFormatPr defaultColWidth="9.00390625" defaultRowHeight="12.75"/>
  <cols>
    <col min="1" max="1" width="15.875" style="0" customWidth="1"/>
    <col min="2" max="2" width="6.375" style="0" customWidth="1"/>
    <col min="3" max="3" width="7.625" style="0" bestFit="1" customWidth="1"/>
    <col min="4" max="4" width="6.75390625" style="0" customWidth="1"/>
    <col min="5" max="5" width="7.125" style="0" customWidth="1"/>
    <col min="6" max="6" width="6.875" style="0" customWidth="1"/>
    <col min="7" max="13" width="7.00390625" style="0" customWidth="1"/>
    <col min="14" max="14" width="6.625" style="0" customWidth="1"/>
    <col min="15" max="15" width="7.625" style="0" bestFit="1" customWidth="1"/>
    <col min="16" max="16" width="6.375" style="0" customWidth="1"/>
    <col min="17" max="17" width="11.875" style="0" bestFit="1" customWidth="1"/>
  </cols>
  <sheetData>
    <row r="2" spans="1:17" ht="18.75">
      <c r="A2" s="34" t="s">
        <v>27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4" spans="1:18" s="1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 s="2"/>
    </row>
    <row r="5" spans="1:18" ht="52.5" customHeight="1">
      <c r="A5" s="35" t="s">
        <v>0</v>
      </c>
      <c r="B5" s="36" t="s">
        <v>41</v>
      </c>
      <c r="C5" s="36"/>
      <c r="D5" s="36" t="s">
        <v>36</v>
      </c>
      <c r="E5" s="36"/>
      <c r="F5" s="36" t="s">
        <v>18</v>
      </c>
      <c r="G5" s="36"/>
      <c r="H5" s="36" t="s">
        <v>42</v>
      </c>
      <c r="I5" s="36"/>
      <c r="J5" s="37" t="s">
        <v>43</v>
      </c>
      <c r="K5" s="38"/>
      <c r="L5" s="37" t="s">
        <v>44</v>
      </c>
      <c r="M5" s="38"/>
      <c r="N5" s="36" t="s">
        <v>45</v>
      </c>
      <c r="O5" s="36"/>
      <c r="P5" s="36" t="s">
        <v>12</v>
      </c>
      <c r="Q5" s="36" t="s">
        <v>1</v>
      </c>
      <c r="R5" s="3"/>
    </row>
    <row r="6" spans="1:18" ht="15.75" customHeight="1">
      <c r="A6" s="35"/>
      <c r="B6" s="10" t="s">
        <v>2</v>
      </c>
      <c r="C6" s="10" t="s">
        <v>6</v>
      </c>
      <c r="D6" s="10" t="s">
        <v>2</v>
      </c>
      <c r="E6" s="10" t="s">
        <v>6</v>
      </c>
      <c r="F6" s="10" t="s">
        <v>2</v>
      </c>
      <c r="G6" s="10" t="s">
        <v>6</v>
      </c>
      <c r="H6" s="10" t="s">
        <v>2</v>
      </c>
      <c r="I6" s="10" t="s">
        <v>6</v>
      </c>
      <c r="J6" s="10" t="s">
        <v>2</v>
      </c>
      <c r="K6" s="10" t="s">
        <v>6</v>
      </c>
      <c r="L6" s="10" t="s">
        <v>2</v>
      </c>
      <c r="M6" s="10" t="s">
        <v>6</v>
      </c>
      <c r="N6" s="10" t="s">
        <v>2</v>
      </c>
      <c r="O6" s="10" t="s">
        <v>6</v>
      </c>
      <c r="P6" s="36"/>
      <c r="Q6" s="36"/>
      <c r="R6" s="5"/>
    </row>
    <row r="7" spans="1:18" s="11" customFormat="1" ht="38.25">
      <c r="A7" s="25" t="s">
        <v>30</v>
      </c>
      <c r="B7" s="23">
        <v>100</v>
      </c>
      <c r="C7" s="23">
        <v>4</v>
      </c>
      <c r="D7" s="23">
        <v>97</v>
      </c>
      <c r="E7" s="23">
        <v>5</v>
      </c>
      <c r="F7" s="23">
        <v>93</v>
      </c>
      <c r="G7" s="23">
        <v>5</v>
      </c>
      <c r="H7" s="23">
        <v>100</v>
      </c>
      <c r="I7" s="23">
        <v>1</v>
      </c>
      <c r="J7" s="23">
        <v>94</v>
      </c>
      <c r="K7" s="23">
        <v>5</v>
      </c>
      <c r="L7" s="23">
        <v>98</v>
      </c>
      <c r="M7" s="23">
        <v>3</v>
      </c>
      <c r="N7" s="23">
        <v>92</v>
      </c>
      <c r="O7" s="23">
        <v>4</v>
      </c>
      <c r="P7" s="23">
        <v>2</v>
      </c>
      <c r="Q7" s="29">
        <f>90*(B7*C7+D7*E7+F7*G7+N7*O7+H7*I7+J7*K7+L7*M7)/((C7+E7+G7+O7+I7+K7+M7)*100)+P7</f>
        <v>88.06666666666666</v>
      </c>
      <c r="R7" s="5"/>
    </row>
    <row r="8" spans="1:18" s="11" customFormat="1" ht="25.5">
      <c r="A8" s="24" t="s">
        <v>31</v>
      </c>
      <c r="B8" s="8">
        <v>100</v>
      </c>
      <c r="C8" s="8">
        <v>4</v>
      </c>
      <c r="D8" s="8">
        <v>96</v>
      </c>
      <c r="E8" s="8">
        <v>5</v>
      </c>
      <c r="F8" s="8">
        <v>92</v>
      </c>
      <c r="G8" s="8">
        <v>5</v>
      </c>
      <c r="H8" s="8">
        <v>95</v>
      </c>
      <c r="I8" s="8">
        <v>1</v>
      </c>
      <c r="J8" s="8">
        <v>90</v>
      </c>
      <c r="K8" s="8">
        <v>5</v>
      </c>
      <c r="L8" s="8">
        <v>97</v>
      </c>
      <c r="M8" s="8">
        <v>3</v>
      </c>
      <c r="N8" s="8">
        <v>92</v>
      </c>
      <c r="O8" s="8">
        <v>4</v>
      </c>
      <c r="P8" s="8">
        <v>2</v>
      </c>
      <c r="Q8" s="30">
        <f>90*(B8*C8+D8*E8+F8*G8+N8*O8+H8*I8+J8*K8+L8*M8)/((C8+E8+G8+O8+I8+K8+M8)*100)+P8</f>
        <v>86.8</v>
      </c>
      <c r="R8" s="5"/>
    </row>
    <row r="9" spans="1:18" ht="25.5">
      <c r="A9" s="24" t="s">
        <v>32</v>
      </c>
      <c r="B9" s="8">
        <v>99</v>
      </c>
      <c r="C9" s="8">
        <v>4</v>
      </c>
      <c r="D9" s="8">
        <v>80</v>
      </c>
      <c r="E9" s="8">
        <v>5</v>
      </c>
      <c r="F9" s="8">
        <v>81</v>
      </c>
      <c r="G9" s="8">
        <v>5</v>
      </c>
      <c r="H9" s="8">
        <v>98</v>
      </c>
      <c r="I9" s="8">
        <v>1</v>
      </c>
      <c r="J9" s="8">
        <v>90</v>
      </c>
      <c r="K9" s="8">
        <v>5</v>
      </c>
      <c r="L9" s="8">
        <v>98</v>
      </c>
      <c r="M9" s="8">
        <v>3</v>
      </c>
      <c r="N9" s="8">
        <v>75</v>
      </c>
      <c r="O9" s="8">
        <v>4</v>
      </c>
      <c r="P9" s="8">
        <v>4</v>
      </c>
      <c r="Q9" s="30">
        <f>90*(B9*C9+D9*E9+F9*G9+N9*O9+H9*I9+J9*K9+L9*M9)/((C9+E9+G9+O9+I9+K9+M9)*100)+P9</f>
        <v>82.1</v>
      </c>
      <c r="R9" s="3"/>
    </row>
    <row r="10" spans="1:18" ht="12.75">
      <c r="A10" s="27" t="s">
        <v>35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33">
        <f>AVERAGE(Q7:Q9)</f>
        <v>85.65555555555557</v>
      </c>
      <c r="R10" s="3"/>
    </row>
    <row r="11" spans="1:18" ht="12.75">
      <c r="A11" s="9" t="s">
        <v>7</v>
      </c>
      <c r="B11" s="9">
        <v>3</v>
      </c>
      <c r="C11" s="9">
        <f>B11*0.43</f>
        <v>1.29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3"/>
    </row>
    <row r="12" spans="1:18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</sheetData>
  <sheetProtection/>
  <mergeCells count="11">
    <mergeCell ref="H5:I5"/>
    <mergeCell ref="J5:K5"/>
    <mergeCell ref="L5:M5"/>
    <mergeCell ref="A2:Q2"/>
    <mergeCell ref="A5:A6"/>
    <mergeCell ref="B5:C5"/>
    <mergeCell ref="D5:E5"/>
    <mergeCell ref="F5:G5"/>
    <mergeCell ref="N5:O5"/>
    <mergeCell ref="P5:P6"/>
    <mergeCell ref="Q5:Q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19"/>
  <sheetViews>
    <sheetView view="pageBreakPreview" zoomScaleSheetLayoutView="100" zoomScalePageLayoutView="0" workbookViewId="0" topLeftCell="A1">
      <selection activeCell="A1" sqref="A1:Q12"/>
    </sheetView>
  </sheetViews>
  <sheetFormatPr defaultColWidth="9.00390625" defaultRowHeight="12.75"/>
  <cols>
    <col min="1" max="1" width="15.875" style="0" customWidth="1"/>
    <col min="2" max="2" width="8.25390625" style="0" customWidth="1"/>
    <col min="3" max="3" width="7.625" style="0" bestFit="1" customWidth="1"/>
    <col min="4" max="4" width="6.75390625" style="0" customWidth="1"/>
    <col min="5" max="11" width="7.125" style="0" customWidth="1"/>
    <col min="12" max="12" width="6.875" style="0" customWidth="1"/>
    <col min="13" max="13" width="7.00390625" style="0" customWidth="1"/>
    <col min="14" max="14" width="6.625" style="0" customWidth="1"/>
    <col min="15" max="15" width="7.625" style="0" bestFit="1" customWidth="1"/>
    <col min="16" max="16" width="6.375" style="0" customWidth="1"/>
    <col min="17" max="17" width="11.875" style="0" bestFit="1" customWidth="1"/>
  </cols>
  <sheetData>
    <row r="2" spans="1:17" ht="18.75">
      <c r="A2" s="34" t="s">
        <v>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4" spans="1:18" s="1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 s="2"/>
    </row>
    <row r="5" spans="1:18" ht="52.5" customHeight="1">
      <c r="A5" s="35" t="s">
        <v>0</v>
      </c>
      <c r="B5" s="36" t="s">
        <v>49</v>
      </c>
      <c r="C5" s="36"/>
      <c r="D5" s="36" t="s">
        <v>29</v>
      </c>
      <c r="E5" s="36"/>
      <c r="F5" s="37" t="s">
        <v>50</v>
      </c>
      <c r="G5" s="38"/>
      <c r="H5" s="37" t="s">
        <v>51</v>
      </c>
      <c r="I5" s="38"/>
      <c r="J5" s="36" t="s">
        <v>52</v>
      </c>
      <c r="K5" s="36"/>
      <c r="L5" s="36" t="s">
        <v>53</v>
      </c>
      <c r="M5" s="36"/>
      <c r="N5" s="36" t="s">
        <v>54</v>
      </c>
      <c r="O5" s="36"/>
      <c r="P5" s="36" t="s">
        <v>12</v>
      </c>
      <c r="Q5" s="36" t="s">
        <v>1</v>
      </c>
      <c r="R5" s="3"/>
    </row>
    <row r="6" spans="1:18" ht="15.75" customHeight="1">
      <c r="A6" s="35"/>
      <c r="B6" s="10" t="s">
        <v>2</v>
      </c>
      <c r="C6" s="10" t="s">
        <v>6</v>
      </c>
      <c r="D6" s="10" t="s">
        <v>2</v>
      </c>
      <c r="E6" s="10" t="s">
        <v>6</v>
      </c>
      <c r="F6" s="10" t="s">
        <v>2</v>
      </c>
      <c r="G6" s="10" t="s">
        <v>6</v>
      </c>
      <c r="H6" s="10" t="s">
        <v>2</v>
      </c>
      <c r="I6" s="10" t="s">
        <v>6</v>
      </c>
      <c r="J6" s="10" t="s">
        <v>2</v>
      </c>
      <c r="K6" s="10" t="s">
        <v>6</v>
      </c>
      <c r="L6" s="10" t="s">
        <v>2</v>
      </c>
      <c r="M6" s="10" t="s">
        <v>6</v>
      </c>
      <c r="N6" s="10" t="s">
        <v>2</v>
      </c>
      <c r="O6" s="10" t="s">
        <v>6</v>
      </c>
      <c r="P6" s="36"/>
      <c r="Q6" s="36"/>
      <c r="R6" s="5"/>
    </row>
    <row r="7" spans="1:18" s="11" customFormat="1" ht="38.25">
      <c r="A7" s="25" t="s">
        <v>46</v>
      </c>
      <c r="B7" s="20">
        <v>93</v>
      </c>
      <c r="C7" s="20">
        <v>2</v>
      </c>
      <c r="D7" s="20">
        <v>88</v>
      </c>
      <c r="E7" s="20">
        <v>4</v>
      </c>
      <c r="F7" s="20">
        <v>90</v>
      </c>
      <c r="G7" s="20">
        <v>3</v>
      </c>
      <c r="H7" s="20">
        <v>99</v>
      </c>
      <c r="I7" s="20">
        <v>4</v>
      </c>
      <c r="J7" s="20">
        <v>90</v>
      </c>
      <c r="K7" s="20">
        <v>1</v>
      </c>
      <c r="L7" s="20">
        <v>88</v>
      </c>
      <c r="M7" s="20">
        <v>4</v>
      </c>
      <c r="N7" s="20">
        <v>90</v>
      </c>
      <c r="O7" s="20">
        <v>4</v>
      </c>
      <c r="P7" s="20">
        <v>6</v>
      </c>
      <c r="Q7" s="29">
        <f>90*(B7*C7+D7*E7+L7*M7+N7*O7+F7*G7+H7*I7+J7*K7)/((C7+E7+M7+O7+G7+I7+K7)*100)+P7</f>
        <v>88.06363636363636</v>
      </c>
      <c r="R7" s="5"/>
    </row>
    <row r="8" spans="1:18" s="11" customFormat="1" ht="38.25">
      <c r="A8" s="32" t="s">
        <v>47</v>
      </c>
      <c r="B8" s="21">
        <v>82</v>
      </c>
      <c r="C8" s="21">
        <v>2</v>
      </c>
      <c r="D8" s="21">
        <v>83</v>
      </c>
      <c r="E8" s="21">
        <v>4</v>
      </c>
      <c r="F8" s="21">
        <v>86</v>
      </c>
      <c r="G8" s="21">
        <v>3</v>
      </c>
      <c r="H8" s="21">
        <v>98</v>
      </c>
      <c r="I8" s="21">
        <v>4</v>
      </c>
      <c r="J8" s="21">
        <v>70</v>
      </c>
      <c r="K8" s="21">
        <v>1</v>
      </c>
      <c r="L8" s="21">
        <v>75</v>
      </c>
      <c r="M8" s="21">
        <v>4</v>
      </c>
      <c r="N8" s="21">
        <v>90</v>
      </c>
      <c r="O8" s="21">
        <v>4</v>
      </c>
      <c r="P8" s="21">
        <v>2</v>
      </c>
      <c r="Q8" s="30">
        <f>90*(B8*C8+D8*E8+L8*M8+N8*O8+F8*G8+H8*I8+J8*K8)/((C8+E8+M8+O8+G8+I8+K8)*100)+P8</f>
        <v>78.74545454545455</v>
      </c>
      <c r="R8" s="5"/>
    </row>
    <row r="9" spans="1:18" s="11" customFormat="1" ht="25.5">
      <c r="A9" s="32" t="s">
        <v>48</v>
      </c>
      <c r="B9" s="21">
        <v>95</v>
      </c>
      <c r="C9" s="21">
        <v>2</v>
      </c>
      <c r="D9" s="21">
        <v>85</v>
      </c>
      <c r="E9" s="21">
        <v>4</v>
      </c>
      <c r="F9" s="21">
        <v>90</v>
      </c>
      <c r="G9" s="21">
        <v>3</v>
      </c>
      <c r="H9" s="21">
        <v>99</v>
      </c>
      <c r="I9" s="21">
        <v>4</v>
      </c>
      <c r="J9" s="21">
        <v>90</v>
      </c>
      <c r="K9" s="21">
        <v>1</v>
      </c>
      <c r="L9" s="21">
        <v>90</v>
      </c>
      <c r="M9" s="21">
        <v>4</v>
      </c>
      <c r="N9" s="21">
        <v>90</v>
      </c>
      <c r="O9" s="21">
        <v>4</v>
      </c>
      <c r="P9" s="21"/>
      <c r="Q9" s="30">
        <f>90*(B9*C9+D9*E9+L9*M9+N9*O9+F9*G9+H9*I9+J9*K9)/((C9+E9+M9+O9+G9+I9+K9)*100)+P9</f>
        <v>82.06363636363636</v>
      </c>
      <c r="R9" s="5"/>
    </row>
    <row r="10" spans="1:18" ht="12.75">
      <c r="A10" s="27" t="s">
        <v>35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43">
        <f>AVERAGE(Q7:Q9)</f>
        <v>82.95757575757575</v>
      </c>
      <c r="R10" s="3"/>
    </row>
    <row r="11" spans="1:18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3"/>
    </row>
    <row r="12" spans="1:18" ht="12.75">
      <c r="A12" s="9" t="s">
        <v>7</v>
      </c>
      <c r="B12" s="9">
        <v>4</v>
      </c>
      <c r="C12" s="9">
        <f>B12*0.43</f>
        <v>1.72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3"/>
    </row>
    <row r="13" spans="1:18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</sheetData>
  <sheetProtection/>
  <mergeCells count="11">
    <mergeCell ref="N5:O5"/>
    <mergeCell ref="P5:P6"/>
    <mergeCell ref="F5:G5"/>
    <mergeCell ref="H5:I5"/>
    <mergeCell ref="J5:K5"/>
    <mergeCell ref="A2:Q2"/>
    <mergeCell ref="A5:A6"/>
    <mergeCell ref="B5:C5"/>
    <mergeCell ref="D5:E5"/>
    <mergeCell ref="L5:M5"/>
    <mergeCell ref="Q5:Q6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19"/>
  <sheetViews>
    <sheetView view="pageBreakPreview" zoomScale="130" zoomScaleSheetLayoutView="130" zoomScalePageLayoutView="0" workbookViewId="0" topLeftCell="A1">
      <selection activeCell="A7" sqref="A7"/>
    </sheetView>
  </sheetViews>
  <sheetFormatPr defaultColWidth="9.00390625" defaultRowHeight="12.75"/>
  <cols>
    <col min="1" max="1" width="13.75390625" style="0" customWidth="1"/>
    <col min="2" max="2" width="6.375" style="0" customWidth="1"/>
    <col min="3" max="3" width="7.625" style="0" bestFit="1" customWidth="1"/>
    <col min="4" max="4" width="6.75390625" style="0" customWidth="1"/>
    <col min="5" max="5" width="7.125" style="0" customWidth="1"/>
    <col min="6" max="6" width="6.875" style="0" customWidth="1"/>
    <col min="7" max="7" width="7.00390625" style="0" customWidth="1"/>
    <col min="8" max="8" width="6.625" style="0" customWidth="1"/>
    <col min="9" max="9" width="7.625" style="0" bestFit="1" customWidth="1"/>
    <col min="10" max="10" width="7.125" style="0" customWidth="1"/>
    <col min="11" max="11" width="7.75390625" style="0" customWidth="1"/>
    <col min="12" max="12" width="6.375" style="0" customWidth="1"/>
  </cols>
  <sheetData>
    <row r="2" spans="1:13" ht="18">
      <c r="A2" s="39" t="s">
        <v>13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4" spans="1:14" s="1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 s="2"/>
    </row>
    <row r="5" spans="1:14" ht="52.5" customHeight="1">
      <c r="A5" s="35" t="s">
        <v>0</v>
      </c>
      <c r="B5" s="36" t="s">
        <v>9</v>
      </c>
      <c r="C5" s="36"/>
      <c r="D5" s="36" t="s">
        <v>10</v>
      </c>
      <c r="E5" s="36"/>
      <c r="F5" s="36" t="s">
        <v>14</v>
      </c>
      <c r="G5" s="36"/>
      <c r="H5" s="36" t="s">
        <v>11</v>
      </c>
      <c r="I5" s="36"/>
      <c r="J5" s="36" t="s">
        <v>4</v>
      </c>
      <c r="K5" s="36"/>
      <c r="L5" s="36" t="s">
        <v>12</v>
      </c>
      <c r="M5" s="36" t="s">
        <v>1</v>
      </c>
      <c r="N5" s="3"/>
    </row>
    <row r="6" spans="1:14" ht="15.75" customHeight="1">
      <c r="A6" s="35"/>
      <c r="B6" s="10" t="s">
        <v>2</v>
      </c>
      <c r="C6" s="10" t="s">
        <v>6</v>
      </c>
      <c r="D6" s="10" t="s">
        <v>2</v>
      </c>
      <c r="E6" s="10" t="s">
        <v>6</v>
      </c>
      <c r="F6" s="10" t="s">
        <v>2</v>
      </c>
      <c r="G6" s="10" t="s">
        <v>6</v>
      </c>
      <c r="H6" s="10" t="s">
        <v>2</v>
      </c>
      <c r="I6" s="10" t="s">
        <v>6</v>
      </c>
      <c r="J6" s="10" t="s">
        <v>2</v>
      </c>
      <c r="K6" s="10" t="s">
        <v>6</v>
      </c>
      <c r="L6" s="36"/>
      <c r="M6" s="36"/>
      <c r="N6" s="5"/>
    </row>
    <row r="7" spans="1:14" s="11" customFormat="1" ht="12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8" t="e">
        <f>90*(B7*C7+D7*E7+F7*G7+H7*I7+J7*K7)/((C7+E7+G7+I7+K7)*100)+L7</f>
        <v>#DIV/0!</v>
      </c>
      <c r="N7" s="5"/>
    </row>
    <row r="8" spans="1:14" s="4" customFormat="1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/>
      <c r="N8" s="5"/>
    </row>
    <row r="9" spans="1:14" s="4" customFormat="1" ht="12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5"/>
    </row>
    <row r="10" spans="1:14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  <c r="N10" s="3"/>
    </row>
    <row r="11" spans="1:14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3"/>
    </row>
    <row r="12" spans="1:14" ht="12.75">
      <c r="A12" s="9" t="s">
        <v>7</v>
      </c>
      <c r="B12" s="9">
        <v>1</v>
      </c>
      <c r="C12" s="9">
        <f>B12*0.43</f>
        <v>0.43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3"/>
    </row>
    <row r="13" spans="1:14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</sheetData>
  <sheetProtection/>
  <mergeCells count="9">
    <mergeCell ref="A2:M2"/>
    <mergeCell ref="A5:A6"/>
    <mergeCell ref="B5:C5"/>
    <mergeCell ref="D5:E5"/>
    <mergeCell ref="F5:G5"/>
    <mergeCell ref="M5:M6"/>
    <mergeCell ref="H5:I5"/>
    <mergeCell ref="J5:K5"/>
    <mergeCell ref="L5:L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19"/>
  <sheetViews>
    <sheetView view="pageBreakPreview" zoomScale="130" zoomScaleSheetLayoutView="130" zoomScalePageLayoutView="0" workbookViewId="0" topLeftCell="A1">
      <selection activeCell="A1" sqref="A1:M12"/>
    </sheetView>
  </sheetViews>
  <sheetFormatPr defaultColWidth="9.00390625" defaultRowHeight="12.75"/>
  <cols>
    <col min="1" max="1" width="15.75390625" style="0" customWidth="1"/>
    <col min="2" max="2" width="6.375" style="0" customWidth="1"/>
    <col min="3" max="3" width="7.625" style="0" bestFit="1" customWidth="1"/>
    <col min="4" max="4" width="6.75390625" style="0" customWidth="1"/>
    <col min="5" max="5" width="7.125" style="0" customWidth="1"/>
    <col min="6" max="6" width="6.875" style="0" customWidth="1"/>
    <col min="7" max="7" width="7.00390625" style="0" customWidth="1"/>
    <col min="8" max="10" width="6.625" style="0" customWidth="1"/>
    <col min="11" max="11" width="7.625" style="0" bestFit="1" customWidth="1"/>
    <col min="12" max="12" width="6.375" style="0" customWidth="1"/>
  </cols>
  <sheetData>
    <row r="2" spans="1:13" ht="18.75">
      <c r="A2" s="34" t="s">
        <v>15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4" spans="1:14" s="1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 s="2"/>
    </row>
    <row r="5" spans="1:14" ht="52.5" customHeight="1">
      <c r="A5" s="35" t="s">
        <v>0</v>
      </c>
      <c r="B5" s="36" t="s">
        <v>49</v>
      </c>
      <c r="C5" s="36"/>
      <c r="D5" s="36" t="s">
        <v>10</v>
      </c>
      <c r="E5" s="36"/>
      <c r="F5" s="36" t="s">
        <v>58</v>
      </c>
      <c r="G5" s="36"/>
      <c r="H5" s="36"/>
      <c r="I5" s="36"/>
      <c r="J5" s="36"/>
      <c r="K5" s="36"/>
      <c r="L5" s="36" t="s">
        <v>12</v>
      </c>
      <c r="M5" s="36" t="s">
        <v>1</v>
      </c>
      <c r="N5" s="3"/>
    </row>
    <row r="6" spans="1:14" ht="15.75" customHeight="1">
      <c r="A6" s="35"/>
      <c r="B6" s="10" t="s">
        <v>2</v>
      </c>
      <c r="C6" s="10" t="s">
        <v>6</v>
      </c>
      <c r="D6" s="10" t="s">
        <v>2</v>
      </c>
      <c r="E6" s="10" t="s">
        <v>6</v>
      </c>
      <c r="F6" s="10" t="s">
        <v>2</v>
      </c>
      <c r="G6" s="10" t="s">
        <v>6</v>
      </c>
      <c r="H6" s="10" t="s">
        <v>2</v>
      </c>
      <c r="I6" s="10" t="s">
        <v>6</v>
      </c>
      <c r="J6" s="10" t="s">
        <v>2</v>
      </c>
      <c r="K6" s="10" t="s">
        <v>6</v>
      </c>
      <c r="L6" s="36"/>
      <c r="M6" s="36"/>
      <c r="N6" s="5"/>
    </row>
    <row r="7" spans="1:14" s="11" customFormat="1" ht="25.5">
      <c r="A7" s="32" t="s">
        <v>55</v>
      </c>
      <c r="B7" s="21">
        <v>90</v>
      </c>
      <c r="C7" s="21">
        <v>2</v>
      </c>
      <c r="D7" s="21">
        <v>96</v>
      </c>
      <c r="E7" s="21">
        <v>3</v>
      </c>
      <c r="F7" s="21">
        <v>95</v>
      </c>
      <c r="G7" s="21">
        <v>1</v>
      </c>
      <c r="H7" s="21"/>
      <c r="I7" s="21"/>
      <c r="J7" s="21"/>
      <c r="K7" s="21"/>
      <c r="L7" s="21"/>
      <c r="M7" s="30">
        <f>90*(B7*C7+D7*E7+F7*G7+H7*I7+J7*K7)/((C7+E7+G7+K7+I7)*100)+L7</f>
        <v>84.45</v>
      </c>
      <c r="N7" s="5"/>
    </row>
    <row r="8" spans="1:14" s="11" customFormat="1" ht="38.25">
      <c r="A8" s="25" t="s">
        <v>56</v>
      </c>
      <c r="B8" s="20">
        <v>95</v>
      </c>
      <c r="C8" s="20">
        <v>2</v>
      </c>
      <c r="D8" s="20">
        <v>95</v>
      </c>
      <c r="E8" s="20">
        <v>3</v>
      </c>
      <c r="F8" s="20">
        <v>95</v>
      </c>
      <c r="G8" s="20">
        <v>1</v>
      </c>
      <c r="H8" s="20"/>
      <c r="I8" s="20"/>
      <c r="J8" s="20"/>
      <c r="K8" s="20"/>
      <c r="L8" s="20"/>
      <c r="M8" s="29">
        <f>90*(B8*C8+D8*E8+F8*G8+H8*I8+J8*K8)/((C8+E8+G8+K8+I8)*100)+L8</f>
        <v>85.5</v>
      </c>
      <c r="N8" s="5"/>
    </row>
    <row r="9" spans="1:14" s="11" customFormat="1" ht="25.5">
      <c r="A9" s="32" t="s">
        <v>57</v>
      </c>
      <c r="B9" s="21">
        <v>95</v>
      </c>
      <c r="C9" s="21">
        <v>2</v>
      </c>
      <c r="D9" s="21">
        <v>96</v>
      </c>
      <c r="E9" s="21">
        <v>3</v>
      </c>
      <c r="F9" s="21">
        <v>90</v>
      </c>
      <c r="G9" s="21">
        <v>1</v>
      </c>
      <c r="H9" s="21"/>
      <c r="I9" s="21"/>
      <c r="J9" s="21"/>
      <c r="K9" s="21"/>
      <c r="L9" s="21"/>
      <c r="M9" s="30">
        <f>90*(B9*C9+D9*E9+F9*G9+H9*I9+J9*K9)/((C9+E9+G9+K9+I9)*100)+L9</f>
        <v>85.2</v>
      </c>
      <c r="N9" s="5"/>
    </row>
    <row r="10" spans="1:14" ht="12.75">
      <c r="A10" s="27" t="s">
        <v>35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28">
        <f>AVERAGE(M7:M9)</f>
        <v>85.05</v>
      </c>
      <c r="N10" s="3"/>
    </row>
    <row r="11" spans="1:14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3"/>
    </row>
    <row r="12" spans="1:14" ht="12.75">
      <c r="A12" s="9" t="s">
        <v>7</v>
      </c>
      <c r="B12" s="9">
        <v>3</v>
      </c>
      <c r="C12" s="9">
        <f>B12*0.43</f>
        <v>1.29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3"/>
    </row>
    <row r="13" spans="1:14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</sheetData>
  <sheetProtection/>
  <mergeCells count="9">
    <mergeCell ref="A2:M2"/>
    <mergeCell ref="A5:A6"/>
    <mergeCell ref="B5:C5"/>
    <mergeCell ref="D5:E5"/>
    <mergeCell ref="F5:G5"/>
    <mergeCell ref="M5:M6"/>
    <mergeCell ref="L5:L6"/>
    <mergeCell ref="H5:I5"/>
    <mergeCell ref="J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18"/>
  <sheetViews>
    <sheetView view="pageBreakPreview" zoomScale="130" zoomScaleSheetLayoutView="130" zoomScalePageLayoutView="0" workbookViewId="0" topLeftCell="A1">
      <selection activeCell="A1" sqref="A1:M11"/>
    </sheetView>
  </sheetViews>
  <sheetFormatPr defaultColWidth="9.00390625" defaultRowHeight="12.75"/>
  <cols>
    <col min="1" max="1" width="13.75390625" style="0" customWidth="1"/>
    <col min="2" max="2" width="6.375" style="0" customWidth="1"/>
    <col min="3" max="3" width="7.625" style="0" bestFit="1" customWidth="1"/>
    <col min="4" max="4" width="6.75390625" style="0" customWidth="1"/>
    <col min="5" max="5" width="7.125" style="0" customWidth="1"/>
    <col min="6" max="6" width="6.875" style="0" customWidth="1"/>
    <col min="7" max="7" width="7.00390625" style="0" customWidth="1"/>
    <col min="8" max="8" width="6.625" style="0" customWidth="1"/>
    <col min="9" max="9" width="7.625" style="0" bestFit="1" customWidth="1"/>
    <col min="10" max="10" width="7.125" style="0" customWidth="1"/>
    <col min="11" max="11" width="7.75390625" style="0" customWidth="1"/>
    <col min="12" max="12" width="6.375" style="0" customWidth="1"/>
  </cols>
  <sheetData>
    <row r="2" spans="1:13" ht="18.75">
      <c r="A2" s="34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4" spans="1:14" s="1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 s="2"/>
    </row>
    <row r="5" spans="1:14" ht="52.5" customHeight="1">
      <c r="A5" s="35" t="s">
        <v>0</v>
      </c>
      <c r="B5" s="36" t="s">
        <v>60</v>
      </c>
      <c r="C5" s="36"/>
      <c r="D5" s="36" t="s">
        <v>9</v>
      </c>
      <c r="E5" s="36"/>
      <c r="F5" s="36" t="s">
        <v>49</v>
      </c>
      <c r="G5" s="36"/>
      <c r="H5" s="36" t="s">
        <v>10</v>
      </c>
      <c r="I5" s="36"/>
      <c r="J5" s="36" t="s">
        <v>59</v>
      </c>
      <c r="K5" s="36"/>
      <c r="L5" s="36" t="s">
        <v>12</v>
      </c>
      <c r="M5" s="36" t="s">
        <v>1</v>
      </c>
      <c r="N5" s="3"/>
    </row>
    <row r="6" spans="1:14" ht="15.75" customHeight="1">
      <c r="A6" s="35"/>
      <c r="B6" s="10" t="s">
        <v>2</v>
      </c>
      <c r="C6" s="10" t="s">
        <v>6</v>
      </c>
      <c r="D6" s="10" t="s">
        <v>2</v>
      </c>
      <c r="E6" s="10" t="s">
        <v>6</v>
      </c>
      <c r="F6" s="10" t="s">
        <v>2</v>
      </c>
      <c r="G6" s="10" t="s">
        <v>6</v>
      </c>
      <c r="H6" s="10" t="s">
        <v>2</v>
      </c>
      <c r="I6" s="10" t="s">
        <v>6</v>
      </c>
      <c r="J6" s="10" t="s">
        <v>2</v>
      </c>
      <c r="K6" s="10" t="s">
        <v>6</v>
      </c>
      <c r="L6" s="36"/>
      <c r="M6" s="36"/>
      <c r="N6" s="5"/>
    </row>
    <row r="7" spans="1:14" s="4" customFormat="1" ht="38.25">
      <c r="A7" s="24" t="s">
        <v>28</v>
      </c>
      <c r="B7" s="7">
        <v>85</v>
      </c>
      <c r="C7" s="7">
        <v>6</v>
      </c>
      <c r="D7" s="7">
        <v>84</v>
      </c>
      <c r="E7" s="7">
        <v>3</v>
      </c>
      <c r="F7" s="7">
        <v>84</v>
      </c>
      <c r="G7" s="7">
        <v>2</v>
      </c>
      <c r="H7" s="7">
        <v>69</v>
      </c>
      <c r="I7" s="7">
        <v>3</v>
      </c>
      <c r="J7" s="7">
        <v>67</v>
      </c>
      <c r="K7" s="7">
        <v>1</v>
      </c>
      <c r="L7" s="7"/>
      <c r="M7" s="8">
        <f>90*(B7*C7+D7*E7+F7*G7+H7*I7+J7*K7)/((C7+E7+G7+I7+K7)*100)+L7</f>
        <v>72.24</v>
      </c>
      <c r="N7" s="5"/>
    </row>
    <row r="8" spans="1:14" s="4" customFormat="1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/>
      <c r="N8" s="5"/>
    </row>
    <row r="9" spans="1:14" ht="12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3"/>
    </row>
    <row r="10" spans="1:14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3"/>
    </row>
    <row r="11" spans="1:14" ht="12.75">
      <c r="A11" s="9" t="s">
        <v>7</v>
      </c>
      <c r="B11" s="9">
        <v>1</v>
      </c>
      <c r="C11" s="9">
        <f>B11*0.43</f>
        <v>0.43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3"/>
    </row>
    <row r="12" spans="1:14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</sheetData>
  <sheetProtection/>
  <mergeCells count="9">
    <mergeCell ref="A2:M2"/>
    <mergeCell ref="A5:A6"/>
    <mergeCell ref="B5:C5"/>
    <mergeCell ref="D5:E5"/>
    <mergeCell ref="F5:G5"/>
    <mergeCell ref="M5:M6"/>
    <mergeCell ref="H5:I5"/>
    <mergeCell ref="J5:K5"/>
    <mergeCell ref="L5:L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19"/>
  <sheetViews>
    <sheetView view="pageBreakPreview" zoomScale="130" zoomScaleSheetLayoutView="130" zoomScalePageLayoutView="0" workbookViewId="0" topLeftCell="A1">
      <selection activeCell="A1" sqref="A1:M12"/>
    </sheetView>
  </sheetViews>
  <sheetFormatPr defaultColWidth="9.00390625" defaultRowHeight="12.75"/>
  <cols>
    <col min="1" max="1" width="16.00390625" style="0" customWidth="1"/>
    <col min="2" max="2" width="6.375" style="0" customWidth="1"/>
    <col min="3" max="3" width="7.625" style="0" bestFit="1" customWidth="1"/>
    <col min="4" max="4" width="6.75390625" style="0" customWidth="1"/>
    <col min="5" max="5" width="7.125" style="0" customWidth="1"/>
    <col min="6" max="6" width="6.875" style="0" customWidth="1"/>
    <col min="7" max="7" width="7.00390625" style="0" customWidth="1"/>
    <col min="8" max="8" width="6.625" style="0" customWidth="1"/>
    <col min="9" max="9" width="7.625" style="0" bestFit="1" customWidth="1"/>
    <col min="10" max="10" width="7.125" style="0" customWidth="1"/>
    <col min="11" max="11" width="7.75390625" style="0" customWidth="1"/>
    <col min="12" max="12" width="6.375" style="0" customWidth="1"/>
  </cols>
  <sheetData>
    <row r="2" spans="1:13" ht="18.75">
      <c r="A2" s="34" t="s">
        <v>16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4" spans="1:14" s="1" customFormat="1" ht="6.75" customHeight="1">
      <c r="A4"/>
      <c r="B4"/>
      <c r="C4"/>
      <c r="D4"/>
      <c r="E4"/>
      <c r="F4"/>
      <c r="G4"/>
      <c r="H4"/>
      <c r="I4"/>
      <c r="J4"/>
      <c r="K4"/>
      <c r="L4"/>
      <c r="M4"/>
      <c r="N4" s="2"/>
    </row>
    <row r="5" spans="1:14" ht="52.5" customHeight="1">
      <c r="A5" s="35" t="s">
        <v>0</v>
      </c>
      <c r="B5" s="36" t="s">
        <v>63</v>
      </c>
      <c r="C5" s="36"/>
      <c r="D5" s="36" t="s">
        <v>64</v>
      </c>
      <c r="E5" s="36"/>
      <c r="F5" s="36" t="s">
        <v>65</v>
      </c>
      <c r="G5" s="36"/>
      <c r="H5" s="36" t="s">
        <v>66</v>
      </c>
      <c r="I5" s="36"/>
      <c r="J5" s="36" t="s">
        <v>67</v>
      </c>
      <c r="K5" s="36"/>
      <c r="L5" s="36" t="s">
        <v>12</v>
      </c>
      <c r="M5" s="36" t="s">
        <v>1</v>
      </c>
      <c r="N5" s="3"/>
    </row>
    <row r="6" spans="1:14" ht="15.75" customHeight="1">
      <c r="A6" s="35"/>
      <c r="B6" s="10" t="s">
        <v>2</v>
      </c>
      <c r="C6" s="10" t="s">
        <v>6</v>
      </c>
      <c r="D6" s="10" t="s">
        <v>2</v>
      </c>
      <c r="E6" s="10" t="s">
        <v>6</v>
      </c>
      <c r="F6" s="10" t="s">
        <v>2</v>
      </c>
      <c r="G6" s="10" t="s">
        <v>6</v>
      </c>
      <c r="H6" s="10" t="s">
        <v>2</v>
      </c>
      <c r="I6" s="10" t="s">
        <v>6</v>
      </c>
      <c r="J6" s="10" t="s">
        <v>2</v>
      </c>
      <c r="K6" s="10" t="s">
        <v>6</v>
      </c>
      <c r="L6" s="36"/>
      <c r="M6" s="36"/>
      <c r="N6" s="5"/>
    </row>
    <row r="7" spans="1:14" s="4" customFormat="1" ht="25.5">
      <c r="A7" s="24" t="s">
        <v>61</v>
      </c>
      <c r="B7" s="7">
        <v>90</v>
      </c>
      <c r="C7" s="7">
        <v>4</v>
      </c>
      <c r="D7" s="7">
        <v>89</v>
      </c>
      <c r="E7" s="7">
        <v>3</v>
      </c>
      <c r="F7" s="7">
        <v>95</v>
      </c>
      <c r="G7" s="7">
        <v>4</v>
      </c>
      <c r="H7" s="7">
        <v>86</v>
      </c>
      <c r="I7" s="7">
        <v>4</v>
      </c>
      <c r="J7" s="7">
        <v>90</v>
      </c>
      <c r="K7" s="7">
        <v>1</v>
      </c>
      <c r="L7" s="7"/>
      <c r="M7" s="31">
        <f>90*(B7*C7+D7*E7+F7*G7+H7*I7+J7*K7)/((C7+E7+G7+I7+K7)*100)+L7</f>
        <v>81.05625</v>
      </c>
      <c r="N7" s="5"/>
    </row>
    <row r="8" spans="1:14" s="4" customFormat="1" ht="25.5">
      <c r="A8" s="25" t="s">
        <v>62</v>
      </c>
      <c r="B8" s="20">
        <v>100</v>
      </c>
      <c r="C8" s="20">
        <v>4</v>
      </c>
      <c r="D8" s="20">
        <v>99</v>
      </c>
      <c r="E8" s="20">
        <v>3</v>
      </c>
      <c r="F8" s="20">
        <v>95</v>
      </c>
      <c r="G8" s="20">
        <v>4</v>
      </c>
      <c r="H8" s="20">
        <v>100</v>
      </c>
      <c r="I8" s="20">
        <v>4</v>
      </c>
      <c r="J8" s="20">
        <v>92</v>
      </c>
      <c r="K8" s="20">
        <v>1</v>
      </c>
      <c r="L8" s="20">
        <v>10</v>
      </c>
      <c r="M8" s="29">
        <f>90*(B8*C8+D8*E8+F8*G8+H8*I8+J8*K8)/((C8+E8+G8+I8+K8)*100)+L8</f>
        <v>98.25625</v>
      </c>
      <c r="N8" s="5"/>
    </row>
    <row r="9" spans="1:14" s="4" customFormat="1" ht="12.75">
      <c r="A9" s="27" t="s">
        <v>35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43">
        <f>AVERAGE(M7:M8)</f>
        <v>89.65625</v>
      </c>
      <c r="N9" s="5"/>
    </row>
    <row r="10" spans="1:14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  <c r="N10" s="3"/>
    </row>
    <row r="11" spans="1:14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3"/>
    </row>
    <row r="12" spans="1:14" ht="12.75">
      <c r="A12" s="9" t="s">
        <v>7</v>
      </c>
      <c r="B12" s="9">
        <v>2</v>
      </c>
      <c r="C12" s="9">
        <f>B12*0.43</f>
        <v>0.86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3"/>
    </row>
    <row r="13" spans="1:14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</sheetData>
  <sheetProtection/>
  <mergeCells count="9">
    <mergeCell ref="A2:M2"/>
    <mergeCell ref="A5:A6"/>
    <mergeCell ref="B5:C5"/>
    <mergeCell ref="D5:E5"/>
    <mergeCell ref="F5:G5"/>
    <mergeCell ref="M5:M6"/>
    <mergeCell ref="H5:I5"/>
    <mergeCell ref="J5:K5"/>
    <mergeCell ref="L5:L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knuei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1n-134</dc:creator>
  <cp:keywords/>
  <dc:description/>
  <cp:lastModifiedBy>study</cp:lastModifiedBy>
  <cp:lastPrinted>2019-07-02T06:20:26Z</cp:lastPrinted>
  <dcterms:created xsi:type="dcterms:W3CDTF">2017-06-20T09:45:15Z</dcterms:created>
  <dcterms:modified xsi:type="dcterms:W3CDTF">2019-07-02T06:21:08Z</dcterms:modified>
  <cp:category/>
  <cp:version/>
  <cp:contentType/>
  <cp:contentStatus/>
</cp:coreProperties>
</file>